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6. 11월정기\12. 기출공지\111_엑셀\"/>
    </mc:Choice>
  </mc:AlternateContent>
  <xr:revisionPtr revIDLastSave="0" documentId="13_ncr:1_{B61B7EA2-A2D2-4EBB-92FA-8F74D4AEBF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분야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  <c r="G15" i="3"/>
  <c r="G10" i="3"/>
  <c r="G6" i="3"/>
  <c r="G17" i="3" s="1"/>
  <c r="C16" i="3"/>
  <c r="C11" i="3"/>
  <c r="C7" i="3"/>
  <c r="C18" i="3" s="1"/>
  <c r="H11" i="2"/>
  <c r="E14" i="1"/>
  <c r="E13" i="1"/>
  <c r="I5" i="1"/>
  <c r="I6" i="1"/>
  <c r="I7" i="1"/>
  <c r="I8" i="1"/>
  <c r="I9" i="1"/>
  <c r="I10" i="1"/>
  <c r="I11" i="1"/>
  <c r="I12" i="1"/>
  <c r="J5" i="1"/>
  <c r="J6" i="1"/>
  <c r="J7" i="1"/>
  <c r="J8" i="1"/>
  <c r="J9" i="1"/>
  <c r="J10" i="1"/>
  <c r="J11" i="1"/>
  <c r="J12" i="1"/>
  <c r="J13" i="1"/>
</calcChain>
</file>

<file path=xl/sharedStrings.xml><?xml version="1.0" encoding="utf-8"?>
<sst xmlns="http://schemas.openxmlformats.org/spreadsheetml/2006/main" count="150" uniqueCount="50">
  <si>
    <t>전체 개수</t>
  </si>
  <si>
    <t>전체 평균</t>
  </si>
  <si>
    <t>강좌코드</t>
  </si>
  <si>
    <t>강좌명</t>
  </si>
  <si>
    <t>분야</t>
  </si>
  <si>
    <t>수강인원</t>
  </si>
  <si>
    <t>수강료
(단위:원)</t>
  </si>
  <si>
    <t>HA-224</t>
  </si>
  <si>
    <t>HC-124</t>
  </si>
  <si>
    <t>DS-116</t>
  </si>
  <si>
    <t>DU-116</t>
  </si>
  <si>
    <t>CC-202</t>
  </si>
  <si>
    <t>일품요리</t>
  </si>
  <si>
    <t>요리</t>
  </si>
  <si>
    <t>HD-124</t>
  </si>
  <si>
    <t>HF-224</t>
  </si>
  <si>
    <t>CF-203</t>
  </si>
  <si>
    <t>쿠키&amp;베이커리</t>
  </si>
  <si>
    <t>문화예술</t>
    <phoneticPr fontId="2" type="noConversion"/>
  </si>
  <si>
    <t>3D펜 미술창작</t>
    <phoneticPr fontId="2" type="noConversion"/>
  </si>
  <si>
    <t>요가교실</t>
    <phoneticPr fontId="2" type="noConversion"/>
  </si>
  <si>
    <t>이끼 녹색 예술</t>
    <phoneticPr fontId="2" type="noConversion"/>
  </si>
  <si>
    <t>인문교양</t>
    <phoneticPr fontId="2" type="noConversion"/>
  </si>
  <si>
    <t>논어</t>
    <phoneticPr fontId="2" type="noConversion"/>
  </si>
  <si>
    <t>명심보감</t>
    <phoneticPr fontId="2" type="noConversion"/>
  </si>
  <si>
    <t>AI 시대의 글쓰기</t>
    <phoneticPr fontId="2" type="noConversion"/>
  </si>
  <si>
    <t>강사명</t>
    <phoneticPr fontId="2" type="noConversion"/>
  </si>
  <si>
    <t>우미영</t>
    <phoneticPr fontId="2" type="noConversion"/>
  </si>
  <si>
    <t>조우열</t>
    <phoneticPr fontId="2" type="noConversion"/>
  </si>
  <si>
    <t>채희진</t>
    <phoneticPr fontId="2" type="noConversion"/>
  </si>
  <si>
    <t>안승하</t>
    <phoneticPr fontId="2" type="noConversion"/>
  </si>
  <si>
    <t>이은경</t>
    <phoneticPr fontId="2" type="noConversion"/>
  </si>
  <si>
    <t>윤순정</t>
    <phoneticPr fontId="2" type="noConversion"/>
  </si>
  <si>
    <t>전영희</t>
    <phoneticPr fontId="2" type="noConversion"/>
  </si>
  <si>
    <t>이은주</t>
    <phoneticPr fontId="2" type="noConversion"/>
  </si>
  <si>
    <t>강의시작일</t>
    <phoneticPr fontId="2" type="noConversion"/>
  </si>
  <si>
    <t>수강
요일</t>
    <phoneticPr fontId="2" type="noConversion"/>
  </si>
  <si>
    <t>순위</t>
    <phoneticPr fontId="2" type="noConversion"/>
  </si>
  <si>
    <t>인문교양 분야 강좌 개수</t>
    <phoneticPr fontId="2" type="noConversion"/>
  </si>
  <si>
    <t>문화예술 분야 수강료(단위:원) 평균</t>
    <phoneticPr fontId="2" type="noConversion"/>
  </si>
  <si>
    <t>최대 수강료(단위:원)</t>
    <phoneticPr fontId="2" type="noConversion"/>
  </si>
  <si>
    <t>수강인원 전체 평균</t>
    <phoneticPr fontId="2" type="noConversion"/>
  </si>
  <si>
    <t>&lt;&gt;문화예술</t>
    <phoneticPr fontId="2" type="noConversion"/>
  </si>
  <si>
    <t>인문교양 개수</t>
  </si>
  <si>
    <t>요리 개수</t>
  </si>
  <si>
    <t>문화예술 개수</t>
  </si>
  <si>
    <t>인문교양 평균</t>
  </si>
  <si>
    <t>요리 평균</t>
  </si>
  <si>
    <t>문화예술 평균</t>
  </si>
  <si>
    <t>&lt;=2025-11-05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</si>
</sst>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76" formatCode="0_);\(0\)"/>
    <numFmt numFmtId="177" formatCode="#,##0&quot;명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43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2" xfId="1" applyNumberFormat="1" applyFont="1" applyBorder="1" applyAlignment="1">
      <alignment horizontal="center" vertical="center"/>
    </xf>
    <xf numFmtId="41" fontId="3" fillId="0" borderId="6" xfId="1" applyFont="1" applyBorder="1" applyAlignment="1">
      <alignment horizontal="right" vertical="center" wrapText="1"/>
    </xf>
    <xf numFmtId="41" fontId="3" fillId="0" borderId="1" xfId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/>
    </xf>
    <xf numFmtId="41" fontId="3" fillId="0" borderId="7" xfId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 wrapText="1"/>
    </xf>
    <xf numFmtId="176" fontId="3" fillId="0" borderId="1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41" fontId="3" fillId="0" borderId="0" xfId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41" fontId="3" fillId="0" borderId="0" xfId="1" applyFont="1" applyBorder="1" applyAlignment="1">
      <alignment horizontal="center" vertical="center"/>
    </xf>
    <xf numFmtId="41" fontId="3" fillId="0" borderId="22" xfId="1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 wrapText="1"/>
    </xf>
    <xf numFmtId="177" fontId="3" fillId="0" borderId="6" xfId="1" applyNumberFormat="1" applyFont="1" applyBorder="1" applyAlignment="1">
      <alignment horizontal="right" vertical="center" wrapText="1"/>
    </xf>
    <xf numFmtId="177" fontId="3" fillId="0" borderId="1" xfId="1" applyNumberFormat="1" applyFont="1" applyBorder="1" applyAlignment="1">
      <alignment horizontal="right" vertical="center" wrapText="1"/>
    </xf>
    <xf numFmtId="177" fontId="3" fillId="0" borderId="11" xfId="1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 vertical="center" wrapText="1"/>
    </xf>
    <xf numFmtId="177" fontId="3" fillId="0" borderId="24" xfId="1" applyNumberFormat="1" applyFont="1" applyBorder="1" applyAlignment="1">
      <alignment horizontal="right" vertical="center" wrapText="1"/>
    </xf>
    <xf numFmtId="41" fontId="3" fillId="0" borderId="24" xfId="1" applyFont="1" applyBorder="1" applyAlignment="1">
      <alignment horizontal="right" vertical="center" wrapText="1"/>
    </xf>
    <xf numFmtId="177" fontId="3" fillId="0" borderId="1" xfId="0" applyNumberFormat="1" applyFont="1" applyBorder="1">
      <alignment vertical="center"/>
    </xf>
    <xf numFmtId="177" fontId="3" fillId="0" borderId="0" xfId="1" applyNumberFormat="1" applyFont="1" applyBorder="1" applyAlignment="1">
      <alignment horizontal="right" vertical="center" wrapText="1"/>
    </xf>
    <xf numFmtId="0" fontId="3" fillId="0" borderId="6" xfId="0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문화예술 및 인문교양 강좌 현</a:t>
            </a:r>
            <a:r>
              <a:rPr lang="ko-KR" altLang="en-US" sz="2000" b="1"/>
              <a:t>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수강인원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(제1작업!$C$5:$C$8,제1작업!$C$10:$C$11)</c:f>
              <c:strCache>
                <c:ptCount val="6"/>
                <c:pt idx="0">
                  <c:v>요가교실</c:v>
                </c:pt>
                <c:pt idx="1">
                  <c:v>이끼 녹색 예술</c:v>
                </c:pt>
                <c:pt idx="2">
                  <c:v>논어</c:v>
                </c:pt>
                <c:pt idx="3">
                  <c:v>명심보감</c:v>
                </c:pt>
                <c:pt idx="4">
                  <c:v>3D펜 미술창작</c:v>
                </c:pt>
                <c:pt idx="5">
                  <c:v>AI 시대의 글쓰기</c:v>
                </c:pt>
              </c:strCache>
            </c:strRef>
          </c:cat>
          <c:val>
            <c:numRef>
              <c:f>(제1작업!$G$5:$G$8,제1작업!$G$10:$G$11)</c:f>
              <c:numCache>
                <c:formatCode>#,##0"명"</c:formatCode>
                <c:ptCount val="6"/>
                <c:pt idx="0">
                  <c:v>27</c:v>
                </c:pt>
                <c:pt idx="1">
                  <c:v>25</c:v>
                </c:pt>
                <c:pt idx="2">
                  <c:v>9</c:v>
                </c:pt>
                <c:pt idx="3">
                  <c:v>14</c:v>
                </c:pt>
                <c:pt idx="4">
                  <c:v>12</c:v>
                </c:pt>
                <c:pt idx="5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45-44A4-BD68-802D6979D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47778384"/>
        <c:axId val="1047801680"/>
      </c:barChart>
      <c:lineChart>
        <c:grouping val="standard"/>
        <c:varyColors val="0"/>
        <c:ser>
          <c:idx val="1"/>
          <c:order val="1"/>
          <c:tx>
            <c:v>수강료(단위:원)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45-44A4-BD68-802D6979D0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(제1작업!$C$5:$C$8,제1작업!$C$10:$C$11)</c:f>
              <c:strCache>
                <c:ptCount val="6"/>
                <c:pt idx="0">
                  <c:v>요가교실</c:v>
                </c:pt>
                <c:pt idx="1">
                  <c:v>이끼 녹색 예술</c:v>
                </c:pt>
                <c:pt idx="2">
                  <c:v>논어</c:v>
                </c:pt>
                <c:pt idx="3">
                  <c:v>명심보감</c:v>
                </c:pt>
                <c:pt idx="4">
                  <c:v>3D펜 미술창작</c:v>
                </c:pt>
                <c:pt idx="5">
                  <c:v>AI 시대의 글쓰기</c:v>
                </c:pt>
              </c:strCache>
            </c:strRef>
          </c:cat>
          <c:val>
            <c:numRef>
              <c:f>(제1작업!$H$5:$H$8,제1작업!$H$10:$H$11)</c:f>
              <c:numCache>
                <c:formatCode>_(* #,##0_);_(* \(#,##0\);_(* "-"_);_(@_)</c:formatCode>
                <c:ptCount val="6"/>
                <c:pt idx="0">
                  <c:v>45000</c:v>
                </c:pt>
                <c:pt idx="1">
                  <c:v>50000</c:v>
                </c:pt>
                <c:pt idx="2">
                  <c:v>60000</c:v>
                </c:pt>
                <c:pt idx="3">
                  <c:v>65000</c:v>
                </c:pt>
                <c:pt idx="4">
                  <c:v>45000</c:v>
                </c:pt>
                <c:pt idx="5">
                  <c:v>55000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45-44A4-BD68-802D6979D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358096"/>
        <c:axId val="1054350608"/>
      </c:lineChart>
      <c:catAx>
        <c:axId val="104777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47801680"/>
        <c:crosses val="autoZero"/>
        <c:auto val="1"/>
        <c:lblAlgn val="ctr"/>
        <c:lblOffset val="100"/>
        <c:noMultiLvlLbl val="0"/>
      </c:catAx>
      <c:valAx>
        <c:axId val="104780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47778384"/>
        <c:crosses val="autoZero"/>
        <c:crossBetween val="between"/>
      </c:valAx>
      <c:valAx>
        <c:axId val="1054350608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54358096"/>
        <c:crosses val="max"/>
        <c:crossBetween val="between"/>
        <c:majorUnit val="20000"/>
      </c:valAx>
      <c:catAx>
        <c:axId val="1054358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5435060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99060</xdr:rowOff>
    </xdr:from>
    <xdr:to>
      <xdr:col>6</xdr:col>
      <xdr:colOff>464820</xdr:colOff>
      <xdr:row>2</xdr:row>
      <xdr:rowOff>198120</xdr:rowOff>
    </xdr:to>
    <xdr:sp macro="" textlink="">
      <xdr:nvSpPr>
        <xdr:cNvPr id="4" name="배지 3">
          <a:extLst>
            <a:ext uri="{FF2B5EF4-FFF2-40B4-BE49-F238E27FC236}">
              <a16:creationId xmlns:a16="http://schemas.microsoft.com/office/drawing/2014/main" id="{3BF6ED1B-A7D1-4BA0-8576-78A94ECEC6A9}"/>
            </a:ext>
          </a:extLst>
        </xdr:cNvPr>
        <xdr:cNvSpPr/>
      </xdr:nvSpPr>
      <xdr:spPr>
        <a:xfrm>
          <a:off x="129540" y="99060"/>
          <a:ext cx="5143500" cy="72390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시민평생교육 </a:t>
          </a:r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11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강좌 현황</a:t>
          </a:r>
        </a:p>
      </xdr:txBody>
    </xdr:sp>
    <xdr:clientData/>
  </xdr:twoCellAnchor>
  <xdr:twoCellAnchor>
    <xdr:from>
      <xdr:col>7</xdr:col>
      <xdr:colOff>0</xdr:colOff>
      <xdr:row>0</xdr:row>
      <xdr:rowOff>99060</xdr:rowOff>
    </xdr:from>
    <xdr:to>
      <xdr:col>10</xdr:col>
      <xdr:colOff>0</xdr:colOff>
      <xdr:row>2</xdr:row>
      <xdr:rowOff>198120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F63902B4-7BA5-4E2E-8830-BF99AB4AD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31180" y="99060"/>
          <a:ext cx="2529840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C996A2D-6F27-4527-B59A-DD3DB6B82D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0.39585</cdr:x>
      <cdr:y>0.12266</cdr:y>
    </cdr:from>
    <cdr:to>
      <cdr:x>0.51272</cdr:x>
      <cdr:y>0.21789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DB98AE9A-5F86-416B-8844-E126FEC4FA52}"/>
            </a:ext>
          </a:extLst>
        </cdr:cNvPr>
        <cdr:cNvSpPr/>
      </cdr:nvSpPr>
      <cdr:spPr>
        <a:xfrm xmlns:a="http://schemas.openxmlformats.org/drawingml/2006/main">
          <a:off x="3678621" y="744483"/>
          <a:ext cx="1086069" cy="578069"/>
        </a:xfrm>
        <a:prstGeom xmlns:a="http://schemas.openxmlformats.org/drawingml/2006/main" prst="wedgeRoundRectCallout">
          <a:avLst>
            <a:gd name="adj1" fmla="val 89062"/>
            <a:gd name="adj2" fmla="val 5360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수강료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0"/>
  <sheetViews>
    <sheetView tabSelected="1" zoomScaleNormal="100" workbookViewId="0">
      <selection activeCell="M18" sqref="M18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16.375" style="1" customWidth="1"/>
    <col min="4" max="4" width="12" style="1" customWidth="1"/>
    <col min="5" max="5" width="10.75" style="1" customWidth="1"/>
    <col min="6" max="6" width="13.375" style="1" customWidth="1"/>
    <col min="7" max="8" width="10.75" style="1" customWidth="1"/>
    <col min="9" max="9" width="10.875" style="1" customWidth="1"/>
    <col min="10" max="10" width="11.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" t="s">
        <v>2</v>
      </c>
      <c r="C4" s="3" t="s">
        <v>3</v>
      </c>
      <c r="D4" s="3" t="s">
        <v>4</v>
      </c>
      <c r="E4" s="3" t="s">
        <v>26</v>
      </c>
      <c r="F4" s="3" t="s">
        <v>35</v>
      </c>
      <c r="G4" s="3" t="s">
        <v>5</v>
      </c>
      <c r="H4" s="4" t="s">
        <v>6</v>
      </c>
      <c r="I4" s="3" t="s">
        <v>37</v>
      </c>
      <c r="J4" s="34" t="s">
        <v>36</v>
      </c>
    </row>
    <row r="5" spans="2:10" ht="18" customHeight="1" x14ac:dyDescent="0.3">
      <c r="B5" s="15" t="s">
        <v>7</v>
      </c>
      <c r="C5" s="16" t="s">
        <v>20</v>
      </c>
      <c r="D5" s="16" t="s">
        <v>18</v>
      </c>
      <c r="E5" s="16" t="s">
        <v>27</v>
      </c>
      <c r="F5" s="17">
        <v>45963</v>
      </c>
      <c r="G5" s="35">
        <v>27</v>
      </c>
      <c r="H5" s="20">
        <v>45000</v>
      </c>
      <c r="I5" s="24">
        <f t="shared" ref="I5:I12" si="0">_xlfn.RANK.EQ(G5,$G$5:$G$12)</f>
        <v>2</v>
      </c>
      <c r="J5" s="38" t="str">
        <f t="shared" ref="J5:J12" si="1">CHOOSE(WEEKDAY(F5,1),"일요일","월요일","화요일","수요일","목요일","금요일","토요일")</f>
        <v>일요일</v>
      </c>
    </row>
    <row r="6" spans="2:10" ht="18" customHeight="1" x14ac:dyDescent="0.3">
      <c r="B6" s="9" t="s">
        <v>8</v>
      </c>
      <c r="C6" s="7" t="s">
        <v>21</v>
      </c>
      <c r="D6" s="7" t="s">
        <v>18</v>
      </c>
      <c r="E6" s="7" t="s">
        <v>28</v>
      </c>
      <c r="F6" s="8">
        <v>45962</v>
      </c>
      <c r="G6" s="36">
        <v>25</v>
      </c>
      <c r="H6" s="21">
        <v>50000</v>
      </c>
      <c r="I6" s="25">
        <f t="shared" si="0"/>
        <v>3</v>
      </c>
      <c r="J6" s="39" t="str">
        <f t="shared" si="1"/>
        <v>토요일</v>
      </c>
    </row>
    <row r="7" spans="2:10" ht="18" customHeight="1" x14ac:dyDescent="0.3">
      <c r="B7" s="9" t="s">
        <v>9</v>
      </c>
      <c r="C7" s="7" t="s">
        <v>23</v>
      </c>
      <c r="D7" s="7" t="s">
        <v>22</v>
      </c>
      <c r="E7" s="7" t="s">
        <v>29</v>
      </c>
      <c r="F7" s="8">
        <v>45966</v>
      </c>
      <c r="G7" s="36">
        <v>9</v>
      </c>
      <c r="H7" s="21">
        <v>60000</v>
      </c>
      <c r="I7" s="25">
        <f t="shared" si="0"/>
        <v>8</v>
      </c>
      <c r="J7" s="39" t="str">
        <f t="shared" si="1"/>
        <v>수요일</v>
      </c>
    </row>
    <row r="8" spans="2:10" ht="18" customHeight="1" x14ac:dyDescent="0.3">
      <c r="B8" s="9" t="s">
        <v>10</v>
      </c>
      <c r="C8" s="7" t="s">
        <v>24</v>
      </c>
      <c r="D8" s="7" t="s">
        <v>22</v>
      </c>
      <c r="E8" s="7" t="s">
        <v>30</v>
      </c>
      <c r="F8" s="8">
        <v>45965</v>
      </c>
      <c r="G8" s="36">
        <v>14</v>
      </c>
      <c r="H8" s="21">
        <v>65000</v>
      </c>
      <c r="I8" s="25">
        <f t="shared" si="0"/>
        <v>6</v>
      </c>
      <c r="J8" s="39" t="str">
        <f t="shared" si="1"/>
        <v>화요일</v>
      </c>
    </row>
    <row r="9" spans="2:10" ht="18" customHeight="1" x14ac:dyDescent="0.3">
      <c r="B9" s="9" t="s">
        <v>11</v>
      </c>
      <c r="C9" s="7" t="s">
        <v>12</v>
      </c>
      <c r="D9" s="7" t="s">
        <v>13</v>
      </c>
      <c r="E9" s="7" t="s">
        <v>31</v>
      </c>
      <c r="F9" s="8">
        <v>45962</v>
      </c>
      <c r="G9" s="36">
        <v>21</v>
      </c>
      <c r="H9" s="21">
        <v>20000</v>
      </c>
      <c r="I9" s="25">
        <f t="shared" si="0"/>
        <v>4</v>
      </c>
      <c r="J9" s="39" t="str">
        <f t="shared" si="1"/>
        <v>토요일</v>
      </c>
    </row>
    <row r="10" spans="2:10" ht="18" customHeight="1" x14ac:dyDescent="0.3">
      <c r="B10" s="9" t="s">
        <v>14</v>
      </c>
      <c r="C10" s="7" t="s">
        <v>19</v>
      </c>
      <c r="D10" s="7" t="s">
        <v>18</v>
      </c>
      <c r="E10" s="7" t="s">
        <v>32</v>
      </c>
      <c r="F10" s="8">
        <v>45963</v>
      </c>
      <c r="G10" s="36">
        <v>12</v>
      </c>
      <c r="H10" s="21">
        <v>45000</v>
      </c>
      <c r="I10" s="25">
        <f t="shared" si="0"/>
        <v>7</v>
      </c>
      <c r="J10" s="39" t="str">
        <f t="shared" si="1"/>
        <v>일요일</v>
      </c>
    </row>
    <row r="11" spans="2:10" ht="18" customHeight="1" x14ac:dyDescent="0.3">
      <c r="B11" s="9" t="s">
        <v>15</v>
      </c>
      <c r="C11" s="7" t="s">
        <v>25</v>
      </c>
      <c r="D11" s="7" t="s">
        <v>22</v>
      </c>
      <c r="E11" s="7" t="s">
        <v>33</v>
      </c>
      <c r="F11" s="8">
        <v>45968</v>
      </c>
      <c r="G11" s="36">
        <v>34</v>
      </c>
      <c r="H11" s="21">
        <v>55000</v>
      </c>
      <c r="I11" s="25">
        <f t="shared" si="0"/>
        <v>1</v>
      </c>
      <c r="J11" s="39" t="str">
        <f t="shared" si="1"/>
        <v>금요일</v>
      </c>
    </row>
    <row r="12" spans="2:10" ht="18" customHeight="1" thickBot="1" x14ac:dyDescent="0.35">
      <c r="B12" s="10" t="s">
        <v>16</v>
      </c>
      <c r="C12" s="11" t="s">
        <v>17</v>
      </c>
      <c r="D12" s="11" t="s">
        <v>13</v>
      </c>
      <c r="E12" s="11" t="s">
        <v>34</v>
      </c>
      <c r="F12" s="12">
        <v>45966</v>
      </c>
      <c r="G12" s="37">
        <v>15</v>
      </c>
      <c r="H12" s="26">
        <v>30000</v>
      </c>
      <c r="I12" s="27">
        <f t="shared" si="0"/>
        <v>5</v>
      </c>
      <c r="J12" s="40" t="str">
        <f t="shared" si="1"/>
        <v>수요일</v>
      </c>
    </row>
    <row r="13" spans="2:10" ht="18" customHeight="1" x14ac:dyDescent="0.3">
      <c r="B13" s="50" t="s">
        <v>38</v>
      </c>
      <c r="C13" s="51"/>
      <c r="D13" s="52"/>
      <c r="E13" s="41" t="str">
        <f>COUNTIF(분야,"인문교양")&amp;"개"</f>
        <v>3개</v>
      </c>
      <c r="F13" s="53"/>
      <c r="G13" s="55" t="s">
        <v>40</v>
      </c>
      <c r="H13" s="51"/>
      <c r="I13" s="52"/>
      <c r="J13" s="23">
        <f>MAX(H5:H12)</f>
        <v>65000</v>
      </c>
    </row>
    <row r="14" spans="2:10" ht="18" customHeight="1" thickBot="1" x14ac:dyDescent="0.35">
      <c r="B14" s="56" t="s">
        <v>39</v>
      </c>
      <c r="C14" s="57"/>
      <c r="D14" s="58"/>
      <c r="E14" s="33">
        <f>ROUNDUP(DAVERAGE(B4:H12,H4,D4:D5),-3)</f>
        <v>47000</v>
      </c>
      <c r="F14" s="54"/>
      <c r="G14" s="5" t="s">
        <v>2</v>
      </c>
      <c r="H14" s="22" t="s">
        <v>7</v>
      </c>
      <c r="I14" s="6" t="s">
        <v>35</v>
      </c>
      <c r="J14" s="19">
        <f>VLOOKUP(H14,B4:H12,5,0)</f>
        <v>45963</v>
      </c>
    </row>
    <row r="15" spans="2:10" x14ac:dyDescent="0.3">
      <c r="E15" s="32"/>
    </row>
    <row r="19" spans="7:7" x14ac:dyDescent="0.3">
      <c r="G19" s="13"/>
    </row>
    <row r="20" spans="7:7" x14ac:dyDescent="0.3">
      <c r="G20" s="14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$G5&gt;=25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N21" sqref="N21"/>
    </sheetView>
  </sheetViews>
  <sheetFormatPr defaultColWidth="8.75" defaultRowHeight="13.5" x14ac:dyDescent="0.3"/>
  <cols>
    <col min="1" max="1" width="1.75" style="1" customWidth="1"/>
    <col min="2" max="2" width="11.625" style="1" bestFit="1" customWidth="1"/>
    <col min="3" max="3" width="16.375" style="1" customWidth="1"/>
    <col min="4" max="4" width="12" style="1" customWidth="1"/>
    <col min="5" max="5" width="10.75" style="1" customWidth="1"/>
    <col min="6" max="6" width="13.375" style="1" customWidth="1"/>
    <col min="7" max="8" width="10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" t="s">
        <v>2</v>
      </c>
      <c r="C2" s="3" t="s">
        <v>3</v>
      </c>
      <c r="D2" s="3" t="s">
        <v>4</v>
      </c>
      <c r="E2" s="3" t="s">
        <v>26</v>
      </c>
      <c r="F2" s="3" t="s">
        <v>35</v>
      </c>
      <c r="G2" s="3" t="s">
        <v>5</v>
      </c>
      <c r="H2" s="4" t="s">
        <v>6</v>
      </c>
    </row>
    <row r="3" spans="2:8" x14ac:dyDescent="0.3">
      <c r="B3" s="15" t="s">
        <v>7</v>
      </c>
      <c r="C3" s="16" t="s">
        <v>20</v>
      </c>
      <c r="D3" s="16" t="s">
        <v>18</v>
      </c>
      <c r="E3" s="16" t="s">
        <v>27</v>
      </c>
      <c r="F3" s="17">
        <v>45963</v>
      </c>
      <c r="G3" s="35">
        <v>37.999999999999986</v>
      </c>
      <c r="H3" s="20">
        <v>45000</v>
      </c>
    </row>
    <row r="4" spans="2:8" x14ac:dyDescent="0.3">
      <c r="B4" s="9" t="s">
        <v>8</v>
      </c>
      <c r="C4" s="7" t="s">
        <v>21</v>
      </c>
      <c r="D4" s="7" t="s">
        <v>18</v>
      </c>
      <c r="E4" s="7" t="s">
        <v>28</v>
      </c>
      <c r="F4" s="8">
        <v>45962</v>
      </c>
      <c r="G4" s="36">
        <v>25</v>
      </c>
      <c r="H4" s="21">
        <v>50000</v>
      </c>
    </row>
    <row r="5" spans="2:8" x14ac:dyDescent="0.3">
      <c r="B5" s="9" t="s">
        <v>9</v>
      </c>
      <c r="C5" s="7" t="s">
        <v>23</v>
      </c>
      <c r="D5" s="7" t="s">
        <v>22</v>
      </c>
      <c r="E5" s="7" t="s">
        <v>29</v>
      </c>
      <c r="F5" s="8">
        <v>45966</v>
      </c>
      <c r="G5" s="36">
        <v>9</v>
      </c>
      <c r="H5" s="21">
        <v>60000</v>
      </c>
    </row>
    <row r="6" spans="2:8" x14ac:dyDescent="0.3">
      <c r="B6" s="9" t="s">
        <v>10</v>
      </c>
      <c r="C6" s="7" t="s">
        <v>24</v>
      </c>
      <c r="D6" s="7" t="s">
        <v>22</v>
      </c>
      <c r="E6" s="7" t="s">
        <v>30</v>
      </c>
      <c r="F6" s="8">
        <v>45965</v>
      </c>
      <c r="G6" s="36">
        <v>14</v>
      </c>
      <c r="H6" s="21">
        <v>65000</v>
      </c>
    </row>
    <row r="7" spans="2:8" x14ac:dyDescent="0.3">
      <c r="B7" s="9" t="s">
        <v>11</v>
      </c>
      <c r="C7" s="7" t="s">
        <v>12</v>
      </c>
      <c r="D7" s="7" t="s">
        <v>13</v>
      </c>
      <c r="E7" s="7" t="s">
        <v>31</v>
      </c>
      <c r="F7" s="8">
        <v>45962</v>
      </c>
      <c r="G7" s="36">
        <v>21</v>
      </c>
      <c r="H7" s="21">
        <v>20000</v>
      </c>
    </row>
    <row r="8" spans="2:8" x14ac:dyDescent="0.3">
      <c r="B8" s="9" t="s">
        <v>14</v>
      </c>
      <c r="C8" s="7" t="s">
        <v>19</v>
      </c>
      <c r="D8" s="7" t="s">
        <v>18</v>
      </c>
      <c r="E8" s="7" t="s">
        <v>32</v>
      </c>
      <c r="F8" s="8">
        <v>45963</v>
      </c>
      <c r="G8" s="36">
        <v>12</v>
      </c>
      <c r="H8" s="21">
        <v>45000</v>
      </c>
    </row>
    <row r="9" spans="2:8" x14ac:dyDescent="0.3">
      <c r="B9" s="9" t="s">
        <v>15</v>
      </c>
      <c r="C9" s="7" t="s">
        <v>25</v>
      </c>
      <c r="D9" s="7" t="s">
        <v>22</v>
      </c>
      <c r="E9" s="7" t="s">
        <v>33</v>
      </c>
      <c r="F9" s="8">
        <v>45968</v>
      </c>
      <c r="G9" s="36">
        <v>34</v>
      </c>
      <c r="H9" s="21">
        <v>55000</v>
      </c>
    </row>
    <row r="10" spans="2:8" x14ac:dyDescent="0.3">
      <c r="B10" s="42" t="s">
        <v>16</v>
      </c>
      <c r="C10" s="43" t="s">
        <v>17</v>
      </c>
      <c r="D10" s="43" t="s">
        <v>13</v>
      </c>
      <c r="E10" s="43" t="s">
        <v>34</v>
      </c>
      <c r="F10" s="44">
        <v>45966</v>
      </c>
      <c r="G10" s="45">
        <v>15</v>
      </c>
      <c r="H10" s="46">
        <v>30000</v>
      </c>
    </row>
    <row r="11" spans="2:8" x14ac:dyDescent="0.3">
      <c r="B11" s="59" t="s">
        <v>41</v>
      </c>
      <c r="C11" s="59"/>
      <c r="D11" s="59"/>
      <c r="E11" s="59"/>
      <c r="F11" s="59"/>
      <c r="G11" s="59"/>
      <c r="H11" s="47">
        <f>AVERAGE(G3:G10)</f>
        <v>21</v>
      </c>
    </row>
    <row r="13" spans="2:8" ht="14.25" thickBot="1" x14ac:dyDescent="0.35"/>
    <row r="14" spans="2:8" ht="14.25" thickBot="1" x14ac:dyDescent="0.35">
      <c r="B14" s="3" t="s">
        <v>4</v>
      </c>
      <c r="C14" s="3" t="s">
        <v>35</v>
      </c>
    </row>
    <row r="15" spans="2:8" x14ac:dyDescent="0.3">
      <c r="B15" s="49" t="s">
        <v>42</v>
      </c>
      <c r="C15" s="49" t="s">
        <v>49</v>
      </c>
    </row>
    <row r="17" spans="2:5" ht="14.25" thickBot="1" x14ac:dyDescent="0.35"/>
    <row r="18" spans="2:5" ht="27.75" thickBot="1" x14ac:dyDescent="0.35">
      <c r="B18" s="2" t="s">
        <v>2</v>
      </c>
      <c r="C18" s="3" t="s">
        <v>3</v>
      </c>
      <c r="D18" s="3" t="s">
        <v>5</v>
      </c>
      <c r="E18" s="4" t="s">
        <v>6</v>
      </c>
    </row>
    <row r="19" spans="2:5" x14ac:dyDescent="0.3">
      <c r="B19" s="9" t="s">
        <v>9</v>
      </c>
      <c r="C19" s="7" t="s">
        <v>23</v>
      </c>
      <c r="D19" s="36">
        <v>9</v>
      </c>
      <c r="E19" s="21">
        <v>60000</v>
      </c>
    </row>
    <row r="20" spans="2:5" x14ac:dyDescent="0.3">
      <c r="B20" s="9" t="s">
        <v>10</v>
      </c>
      <c r="C20" s="7" t="s">
        <v>24</v>
      </c>
      <c r="D20" s="36">
        <v>14</v>
      </c>
      <c r="E20" s="21">
        <v>65000</v>
      </c>
    </row>
    <row r="21" spans="2:5" x14ac:dyDescent="0.3">
      <c r="B21" s="9" t="s">
        <v>11</v>
      </c>
      <c r="C21" s="7" t="s">
        <v>12</v>
      </c>
      <c r="D21" s="36">
        <v>21</v>
      </c>
      <c r="E21" s="21">
        <v>20000</v>
      </c>
    </row>
    <row r="22" spans="2:5" x14ac:dyDescent="0.3">
      <c r="B22" s="9" t="s">
        <v>16</v>
      </c>
      <c r="C22" s="7" t="s">
        <v>17</v>
      </c>
      <c r="D22" s="36">
        <v>15</v>
      </c>
      <c r="E22" s="21">
        <v>30000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$G3&gt;=25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workbookViewId="0">
      <selection activeCell="J16" sqref="J16"/>
    </sheetView>
  </sheetViews>
  <sheetFormatPr defaultColWidth="8.75" defaultRowHeight="13.5" x14ac:dyDescent="0.3"/>
  <cols>
    <col min="1" max="1" width="1.75" style="1" customWidth="1"/>
    <col min="2" max="2" width="8.875" style="1" customWidth="1"/>
    <col min="3" max="3" width="16.375" style="1" customWidth="1"/>
    <col min="4" max="4" width="15.125" style="1" customWidth="1"/>
    <col min="5" max="5" width="10.75" style="1" customWidth="1"/>
    <col min="6" max="6" width="13.375" style="1" customWidth="1"/>
    <col min="7" max="8" width="10.75" style="1" customWidth="1"/>
    <col min="9" max="11" width="8.75" style="1"/>
    <col min="12" max="12" width="10.375" style="1" bestFit="1" customWidth="1"/>
    <col min="13" max="16384" width="8.75" style="1"/>
  </cols>
  <sheetData>
    <row r="1" spans="2:8" ht="14.25" thickBot="1" x14ac:dyDescent="0.35"/>
    <row r="2" spans="2:8" ht="27.75" thickBot="1" x14ac:dyDescent="0.35">
      <c r="B2" s="2" t="s">
        <v>2</v>
      </c>
      <c r="C2" s="3" t="s">
        <v>3</v>
      </c>
      <c r="D2" s="3" t="s">
        <v>4</v>
      </c>
      <c r="E2" s="3" t="s">
        <v>26</v>
      </c>
      <c r="F2" s="3" t="s">
        <v>35</v>
      </c>
      <c r="G2" s="3" t="s">
        <v>5</v>
      </c>
      <c r="H2" s="4" t="s">
        <v>6</v>
      </c>
    </row>
    <row r="3" spans="2:8" x14ac:dyDescent="0.3">
      <c r="B3" s="15" t="s">
        <v>9</v>
      </c>
      <c r="C3" s="16" t="s">
        <v>23</v>
      </c>
      <c r="D3" s="16" t="s">
        <v>22</v>
      </c>
      <c r="E3" s="16" t="s">
        <v>29</v>
      </c>
      <c r="F3" s="17">
        <v>45966</v>
      </c>
      <c r="G3" s="35">
        <v>9</v>
      </c>
      <c r="H3" s="20">
        <v>60000</v>
      </c>
    </row>
    <row r="4" spans="2:8" x14ac:dyDescent="0.3">
      <c r="B4" s="9" t="s">
        <v>10</v>
      </c>
      <c r="C4" s="7" t="s">
        <v>24</v>
      </c>
      <c r="D4" s="7" t="s">
        <v>22</v>
      </c>
      <c r="E4" s="7" t="s">
        <v>30</v>
      </c>
      <c r="F4" s="8">
        <v>45965</v>
      </c>
      <c r="G4" s="36">
        <v>14</v>
      </c>
      <c r="H4" s="21">
        <v>65000</v>
      </c>
    </row>
    <row r="5" spans="2:8" x14ac:dyDescent="0.3">
      <c r="B5" s="9" t="s">
        <v>15</v>
      </c>
      <c r="C5" s="7" t="s">
        <v>25</v>
      </c>
      <c r="D5" s="7" t="s">
        <v>22</v>
      </c>
      <c r="E5" s="7" t="s">
        <v>33</v>
      </c>
      <c r="F5" s="8">
        <v>45968</v>
      </c>
      <c r="G5" s="36">
        <v>34</v>
      </c>
      <c r="H5" s="21">
        <v>55000</v>
      </c>
    </row>
    <row r="6" spans="2:8" x14ac:dyDescent="0.3">
      <c r="B6" s="9"/>
      <c r="C6" s="7"/>
      <c r="D6" s="18" t="s">
        <v>46</v>
      </c>
      <c r="E6" s="7"/>
      <c r="F6" s="8"/>
      <c r="G6" s="36">
        <f>SUBTOTAL(1,G3:G5)</f>
        <v>19</v>
      </c>
      <c r="H6" s="21"/>
    </row>
    <row r="7" spans="2:8" x14ac:dyDescent="0.3">
      <c r="B7" s="9"/>
      <c r="C7" s="7">
        <f>SUBTOTAL(3,C3:C5)</f>
        <v>3</v>
      </c>
      <c r="D7" s="18" t="s">
        <v>43</v>
      </c>
      <c r="E7" s="7"/>
      <c r="F7" s="8"/>
      <c r="G7" s="36"/>
      <c r="H7" s="21"/>
    </row>
    <row r="8" spans="2:8" x14ac:dyDescent="0.3">
      <c r="B8" s="9" t="s">
        <v>11</v>
      </c>
      <c r="C8" s="7" t="s">
        <v>12</v>
      </c>
      <c r="D8" s="7" t="s">
        <v>13</v>
      </c>
      <c r="E8" s="7" t="s">
        <v>31</v>
      </c>
      <c r="F8" s="8">
        <v>45962</v>
      </c>
      <c r="G8" s="36">
        <v>21</v>
      </c>
      <c r="H8" s="21">
        <v>20000</v>
      </c>
    </row>
    <row r="9" spans="2:8" x14ac:dyDescent="0.3">
      <c r="B9" s="9" t="s">
        <v>16</v>
      </c>
      <c r="C9" s="7" t="s">
        <v>17</v>
      </c>
      <c r="D9" s="7" t="s">
        <v>13</v>
      </c>
      <c r="E9" s="7" t="s">
        <v>34</v>
      </c>
      <c r="F9" s="8">
        <v>45966</v>
      </c>
      <c r="G9" s="36">
        <v>15</v>
      </c>
      <c r="H9" s="21">
        <v>30000</v>
      </c>
    </row>
    <row r="10" spans="2:8" x14ac:dyDescent="0.3">
      <c r="B10" s="9"/>
      <c r="C10" s="7"/>
      <c r="D10" s="18" t="s">
        <v>47</v>
      </c>
      <c r="E10" s="7"/>
      <c r="F10" s="8"/>
      <c r="G10" s="36">
        <f>SUBTOTAL(1,G8:G9)</f>
        <v>18</v>
      </c>
      <c r="H10" s="21"/>
    </row>
    <row r="11" spans="2:8" x14ac:dyDescent="0.3">
      <c r="B11" s="9"/>
      <c r="C11" s="7">
        <f>SUBTOTAL(3,C8:C9)</f>
        <v>2</v>
      </c>
      <c r="D11" s="18" t="s">
        <v>44</v>
      </c>
      <c r="E11" s="7"/>
      <c r="F11" s="8"/>
      <c r="G11" s="36"/>
      <c r="H11" s="21"/>
    </row>
    <row r="12" spans="2:8" x14ac:dyDescent="0.3">
      <c r="B12" s="9" t="s">
        <v>7</v>
      </c>
      <c r="C12" s="7" t="s">
        <v>20</v>
      </c>
      <c r="D12" s="7" t="s">
        <v>18</v>
      </c>
      <c r="E12" s="7" t="s">
        <v>27</v>
      </c>
      <c r="F12" s="8">
        <v>45963</v>
      </c>
      <c r="G12" s="36">
        <v>27</v>
      </c>
      <c r="H12" s="21">
        <v>45000</v>
      </c>
    </row>
    <row r="13" spans="2:8" x14ac:dyDescent="0.3">
      <c r="B13" s="9" t="s">
        <v>8</v>
      </c>
      <c r="C13" s="7" t="s">
        <v>21</v>
      </c>
      <c r="D13" s="7" t="s">
        <v>18</v>
      </c>
      <c r="E13" s="7" t="s">
        <v>28</v>
      </c>
      <c r="F13" s="8">
        <v>45962</v>
      </c>
      <c r="G13" s="36">
        <v>25</v>
      </c>
      <c r="H13" s="21">
        <v>50000</v>
      </c>
    </row>
    <row r="14" spans="2:8" ht="14.25" thickBot="1" x14ac:dyDescent="0.35">
      <c r="B14" s="10" t="s">
        <v>14</v>
      </c>
      <c r="C14" s="11" t="s">
        <v>19</v>
      </c>
      <c r="D14" s="11" t="s">
        <v>18</v>
      </c>
      <c r="E14" s="11" t="s">
        <v>32</v>
      </c>
      <c r="F14" s="12">
        <v>45963</v>
      </c>
      <c r="G14" s="37">
        <v>12</v>
      </c>
      <c r="H14" s="26">
        <v>45000</v>
      </c>
    </row>
    <row r="15" spans="2:8" x14ac:dyDescent="0.3">
      <c r="B15" s="28"/>
      <c r="C15" s="28"/>
      <c r="D15" s="31" t="s">
        <v>48</v>
      </c>
      <c r="E15" s="28"/>
      <c r="F15" s="29"/>
      <c r="G15" s="48">
        <f>SUBTOTAL(1,G12:G14)</f>
        <v>21.333333333333332</v>
      </c>
      <c r="H15" s="30"/>
    </row>
    <row r="16" spans="2:8" x14ac:dyDescent="0.3">
      <c r="B16" s="28"/>
      <c r="C16" s="28">
        <f>SUBTOTAL(3,C12:C14)</f>
        <v>3</v>
      </c>
      <c r="D16" s="31" t="s">
        <v>45</v>
      </c>
      <c r="E16" s="28"/>
      <c r="F16" s="29"/>
      <c r="G16" s="48"/>
      <c r="H16" s="30"/>
    </row>
    <row r="17" spans="2:8" x14ac:dyDescent="0.3">
      <c r="B17" s="28"/>
      <c r="C17" s="28"/>
      <c r="D17" s="31" t="s">
        <v>1</v>
      </c>
      <c r="E17" s="28"/>
      <c r="F17" s="29"/>
      <c r="G17" s="48">
        <f>SUBTOTAL(1,G3:G14)</f>
        <v>19.625</v>
      </c>
      <c r="H17" s="30"/>
    </row>
    <row r="18" spans="2:8" x14ac:dyDescent="0.3">
      <c r="B18" s="28"/>
      <c r="C18" s="28">
        <f>SUBTOTAL(3,C3:C14)</f>
        <v>8</v>
      </c>
      <c r="D18" s="31" t="s">
        <v>0</v>
      </c>
      <c r="E18" s="28"/>
      <c r="F18" s="29"/>
      <c r="G18" s="48"/>
      <c r="H18" s="30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$G3&gt;=25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2025-11-09T23:19:33Z</dcterms:modified>
</cp:coreProperties>
</file>